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6人総当り" sheetId="1" r:id="rId1"/>
  </sheets>
  <definedNames>
    <definedName name="_xlnm.Print_Area" localSheetId="0">'6人総当り'!$A$1:$P$15</definedName>
  </definedNames>
  <calcPr fullCalcOnLoad="1"/>
</workbook>
</file>

<file path=xl/sharedStrings.xml><?xml version="1.0" encoding="utf-8"?>
<sst xmlns="http://schemas.openxmlformats.org/spreadsheetml/2006/main" count="41" uniqueCount="29">
  <si>
    <t>No.</t>
  </si>
  <si>
    <t>結　果</t>
  </si>
  <si>
    <t>名前／セット数</t>
  </si>
  <si>
    <t>勝数</t>
  </si>
  <si>
    <t>負数</t>
  </si>
  <si>
    <t>得点</t>
  </si>
  <si>
    <t>失点</t>
  </si>
  <si>
    <t>順位</t>
  </si>
  <si>
    <t>ＮＩＢＡ公式C級戦</t>
  </si>
  <si>
    <t>2010年1月31日(日）</t>
  </si>
  <si>
    <t>石川</t>
  </si>
  <si>
    <t>祥子</t>
  </si>
  <si>
    <t>光</t>
  </si>
  <si>
    <t>由美</t>
  </si>
  <si>
    <t>佐藤</t>
  </si>
  <si>
    <t>山口</t>
  </si>
  <si>
    <t>晃弘</t>
  </si>
  <si>
    <t>小野塚</t>
  </si>
  <si>
    <t>香</t>
  </si>
  <si>
    <t>W</t>
  </si>
  <si>
    <t>予選6名総当り</t>
  </si>
  <si>
    <t>決勝戦</t>
  </si>
  <si>
    <t>内藤　2－W　石川</t>
  </si>
  <si>
    <t>W</t>
  </si>
  <si>
    <t>W</t>
  </si>
  <si>
    <t>会場　Straight Pool</t>
  </si>
  <si>
    <t>望月</t>
  </si>
  <si>
    <t>直人</t>
  </si>
  <si>
    <t>内藤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</si>
</sst>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&quot;人&quot;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_ "/>
    <numFmt numFmtId="184" formatCode="0_ ;[Red]\-0\ "/>
    <numFmt numFmtId="185" formatCode="##&quot;人&quot;"/>
    <numFmt numFmtId="186" formatCode="####&quot;年度&quot;"/>
    <numFmt numFmtId="187" formatCode="##&quot;月&quot;"/>
    <numFmt numFmtId="188" formatCode="&quot;ROUND&quot;##"/>
    <numFmt numFmtId="189" formatCode="&quot;R O U N D&quot;#\ #"/>
    <numFmt numFmtId="190" formatCode="&quot;R O U N D&quot;\ #\ #"/>
    <numFmt numFmtId="191" formatCode="0_);\(0\)"/>
    <numFmt numFmtId="192" formatCode="##&quot;R&quot;"/>
  </numFmts>
  <fonts count="19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b/>
      <sz val="16"/>
      <name val="ＭＳ Ｐゴシック"/>
      <family val="3"/>
    </font>
    <font>
      <sz val="14"/>
      <name val="ＤＨＰ平成明朝体W3"/>
      <family val="3"/>
    </font>
    <font>
      <sz val="6"/>
      <name val="ＭＳ Ｐ明朝"/>
      <family val="1"/>
    </font>
    <font>
      <b/>
      <i/>
      <u val="single"/>
      <sz val="20"/>
      <name val="ＤＨＰ平成明朝体W3"/>
      <family val="3"/>
    </font>
    <font>
      <sz val="14"/>
      <color indexed="9"/>
      <name val="ＤＨＰ平成明朝体W3"/>
      <family val="3"/>
    </font>
    <font>
      <sz val="14"/>
      <name val="ＭＳ Ｐゴシック"/>
      <family val="3"/>
    </font>
    <font>
      <sz val="13"/>
      <name val="ＤＨＰ平成明朝体W3"/>
      <family val="3"/>
    </font>
    <font>
      <sz val="14"/>
      <color indexed="12"/>
      <name val="ＤＨＰ平成明朝体W3"/>
      <family val="3"/>
    </font>
    <font>
      <sz val="14"/>
      <color indexed="10"/>
      <name val="ＤＨＰ平成明朝体W3"/>
      <family val="3"/>
    </font>
    <font>
      <b/>
      <sz val="14"/>
      <color indexed="10"/>
      <name val="ＤＨＰ平成明朝体W3"/>
      <family val="3"/>
    </font>
    <font>
      <sz val="16"/>
      <name val="ＭＳ Ｐゴシック"/>
      <family val="3"/>
    </font>
    <font>
      <b/>
      <i/>
      <u val="single"/>
      <sz val="28"/>
      <name val="ＭＳ Ｐゴシック"/>
      <family val="3"/>
    </font>
    <font>
      <b/>
      <sz val="20"/>
      <name val="ＭＳ Ｐゴシック"/>
      <family val="3"/>
    </font>
    <font>
      <b/>
      <i/>
      <u val="single"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Down="1">
      <left style="hair"/>
      <right style="thin"/>
      <top style="hair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84" fontId="9" fillId="2" borderId="0" xfId="0" applyNumberFormat="1" applyFont="1" applyFill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255" shrinkToFit="1"/>
    </xf>
    <xf numFmtId="0" fontId="11" fillId="2" borderId="5" xfId="0" applyFont="1" applyFill="1" applyBorder="1" applyAlignment="1">
      <alignment horizontal="center" vertical="center" textRotation="255"/>
    </xf>
    <xf numFmtId="184" fontId="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82" fontId="6" fillId="2" borderId="4" xfId="0" applyNumberFormat="1" applyFont="1" applyFill="1" applyBorder="1" applyAlignment="1">
      <alignment horizontal="center" vertical="center"/>
    </xf>
    <xf numFmtId="183" fontId="6" fillId="2" borderId="4" xfId="0" applyNumberFormat="1" applyFont="1" applyFill="1" applyBorder="1" applyAlignment="1">
      <alignment horizontal="right" vertical="center"/>
    </xf>
    <xf numFmtId="183" fontId="12" fillId="2" borderId="4" xfId="0" applyNumberFormat="1" applyFont="1" applyFill="1" applyBorder="1" applyAlignment="1">
      <alignment horizontal="right" vertical="center"/>
    </xf>
    <xf numFmtId="183" fontId="13" fillId="2" borderId="4" xfId="0" applyNumberFormat="1" applyFont="1" applyFill="1" applyBorder="1" applyAlignment="1">
      <alignment horizontal="right" vertical="center"/>
    </xf>
    <xf numFmtId="183" fontId="14" fillId="2" borderId="4" xfId="0" applyNumberFormat="1" applyFont="1" applyFill="1" applyBorder="1" applyAlignment="1">
      <alignment horizontal="right" vertical="center"/>
    </xf>
    <xf numFmtId="191" fontId="9" fillId="2" borderId="0" xfId="0" applyNumberFormat="1" applyFont="1" applyFill="1" applyAlignment="1">
      <alignment horizontal="right" vertical="center"/>
    </xf>
    <xf numFmtId="183" fontId="6" fillId="2" borderId="6" xfId="0" applyNumberFormat="1" applyFont="1" applyFill="1" applyBorder="1" applyAlignment="1">
      <alignment horizontal="center" vertical="center"/>
    </xf>
    <xf numFmtId="183" fontId="6" fillId="2" borderId="3" xfId="0" applyNumberFormat="1" applyFont="1" applyFill="1" applyBorder="1" applyAlignment="1">
      <alignment horizontal="left" vertical="center"/>
    </xf>
    <xf numFmtId="0" fontId="15" fillId="2" borderId="7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vertical="center"/>
    </xf>
    <xf numFmtId="183" fontId="6" fillId="2" borderId="4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right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view="pageBreakPreview" zoomScale="75" zoomScaleNormal="50" zoomScaleSheetLayoutView="75" workbookViewId="0" topLeftCell="A1">
      <selection activeCell="O15" sqref="O15"/>
    </sheetView>
  </sheetViews>
  <sheetFormatPr defaultColWidth="9.00390625" defaultRowHeight="13.5"/>
  <cols>
    <col min="1" max="1" width="0.875" style="2" customWidth="1"/>
    <col min="2" max="2" width="9.00390625" style="2" customWidth="1"/>
    <col min="3" max="3" width="10.375" style="2" customWidth="1"/>
    <col min="4" max="4" width="9.00390625" style="25" customWidth="1"/>
    <col min="5" max="5" width="5.50390625" style="3" customWidth="1"/>
    <col min="6" max="13" width="5.375" style="2" customWidth="1"/>
    <col min="14" max="14" width="5.50390625" style="2" customWidth="1"/>
    <col min="15" max="16" width="5.375" style="2" customWidth="1"/>
    <col min="17" max="17" width="2.00390625" style="2" customWidth="1"/>
    <col min="18" max="16384" width="9.00390625" style="2" customWidth="1"/>
  </cols>
  <sheetData>
    <row r="1" spans="2:16" ht="32.25" customHeight="1">
      <c r="B1" s="42" t="s">
        <v>8</v>
      </c>
      <c r="C1" s="42"/>
      <c r="D1" s="42"/>
      <c r="E1" s="42"/>
      <c r="F1" s="42"/>
      <c r="G1" s="42"/>
      <c r="H1" s="42"/>
      <c r="I1" s="42"/>
      <c r="J1" s="42"/>
      <c r="K1" s="41" t="s">
        <v>9</v>
      </c>
      <c r="L1" s="41"/>
      <c r="M1" s="41"/>
      <c r="N1" s="41"/>
      <c r="O1" s="41"/>
      <c r="P1" s="41"/>
    </row>
    <row r="2" spans="2:10" ht="6.75" customHeight="1">
      <c r="B2" s="42"/>
      <c r="C2" s="42"/>
      <c r="D2" s="42"/>
      <c r="E2" s="42"/>
      <c r="F2" s="42"/>
      <c r="G2" s="42"/>
      <c r="H2" s="42"/>
      <c r="I2" s="42"/>
      <c r="J2" s="42"/>
    </row>
    <row r="3" spans="2:10" ht="6.75" customHeight="1">
      <c r="B3" s="1"/>
      <c r="C3" s="1"/>
      <c r="D3" s="1"/>
      <c r="E3" s="1"/>
      <c r="F3" s="1"/>
      <c r="G3" s="1"/>
      <c r="H3" s="1"/>
      <c r="I3" s="1"/>
      <c r="J3" s="1"/>
    </row>
    <row r="4" spans="2:16" ht="30.75" customHeight="1">
      <c r="B4" s="52" t="s">
        <v>21</v>
      </c>
      <c r="C4" s="52"/>
      <c r="D4" s="52"/>
      <c r="E4" s="46" t="s">
        <v>22</v>
      </c>
      <c r="F4" s="46"/>
      <c r="G4" s="46"/>
      <c r="H4" s="46"/>
      <c r="I4" s="46"/>
      <c r="J4" s="46"/>
      <c r="K4" s="26"/>
      <c r="L4" s="47" t="s">
        <v>25</v>
      </c>
      <c r="M4" s="47"/>
      <c r="N4" s="47"/>
      <c r="O4" s="47"/>
      <c r="P4" s="47"/>
    </row>
    <row r="5" spans="2:4" ht="11.25" customHeight="1">
      <c r="B5" s="51"/>
      <c r="C5" s="51"/>
      <c r="D5" s="51"/>
    </row>
    <row r="6" spans="2:4" ht="21.75" customHeight="1">
      <c r="B6" s="43" t="s">
        <v>20</v>
      </c>
      <c r="C6" s="43"/>
      <c r="D6" s="43"/>
    </row>
    <row r="7" spans="2:17" ht="24">
      <c r="B7" s="4" t="s">
        <v>0</v>
      </c>
      <c r="C7" s="5"/>
      <c r="D7" s="6"/>
      <c r="E7" s="7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44" t="s">
        <v>1</v>
      </c>
      <c r="M7" s="45"/>
      <c r="N7" s="45"/>
      <c r="O7" s="45"/>
      <c r="P7" s="45"/>
      <c r="Q7" s="9"/>
    </row>
    <row r="8" spans="2:17" s="14" customFormat="1" ht="53.25">
      <c r="B8" s="10"/>
      <c r="C8" s="48" t="s">
        <v>2</v>
      </c>
      <c r="D8" s="49"/>
      <c r="E8" s="50"/>
      <c r="F8" s="11" t="str">
        <f>C9</f>
        <v>石川</v>
      </c>
      <c r="G8" s="11" t="str">
        <f>C10</f>
        <v>佐藤</v>
      </c>
      <c r="H8" s="11" t="str">
        <f>C11</f>
        <v>望月</v>
      </c>
      <c r="I8" s="11" t="str">
        <f>C12</f>
        <v>山口</v>
      </c>
      <c r="J8" s="11" t="str">
        <f>C13</f>
        <v>内藤</v>
      </c>
      <c r="K8" s="11" t="str">
        <f>C14</f>
        <v>小野塚</v>
      </c>
      <c r="L8" s="12" t="s">
        <v>3</v>
      </c>
      <c r="M8" s="12" t="s">
        <v>4</v>
      </c>
      <c r="N8" s="12" t="s">
        <v>5</v>
      </c>
      <c r="O8" s="12" t="s">
        <v>6</v>
      </c>
      <c r="P8" s="12" t="s">
        <v>7</v>
      </c>
      <c r="Q8" s="13"/>
    </row>
    <row r="9" spans="2:17" ht="39" customHeight="1">
      <c r="B9" s="27">
        <v>1</v>
      </c>
      <c r="C9" s="21" t="s">
        <v>10</v>
      </c>
      <c r="D9" s="22" t="s">
        <v>11</v>
      </c>
      <c r="E9" s="16">
        <v>3</v>
      </c>
      <c r="F9" s="28"/>
      <c r="G9" s="29" t="s">
        <v>19</v>
      </c>
      <c r="H9" s="29" t="s">
        <v>19</v>
      </c>
      <c r="I9" s="29" t="s">
        <v>19</v>
      </c>
      <c r="J9" s="30">
        <v>1</v>
      </c>
      <c r="K9" s="31">
        <v>1</v>
      </c>
      <c r="L9" s="17">
        <f aca="true" t="shared" si="0" ref="L9:L14">IF(AND(SUM(F9:K9)=0,COUNTA(F9:K9)=0),"",COUNTIF(F9:K9,"W"))</f>
        <v>3</v>
      </c>
      <c r="M9" s="18">
        <f aca="true" t="shared" si="1" ref="M9:M14">IF(AND(SUM(F9:K9)=0,COUNTA(F9:K9)=0),"",COUNTIF(F9:K9,"&gt;-0.001"))</f>
        <v>2</v>
      </c>
      <c r="N9" s="16">
        <f aca="true" t="shared" si="2" ref="N9:N14">IF(AND(L9="",M9=""),"",SUM(F9:K9)+(L9*E9))</f>
        <v>11</v>
      </c>
      <c r="O9" s="16">
        <f>IF(AND(SUM(F9:F14)=0,L9=""),"",(SUM(F9:F14))+(M9*3))</f>
        <v>10</v>
      </c>
      <c r="P9" s="19">
        <v>2</v>
      </c>
      <c r="Q9" s="20">
        <f aca="true" t="shared" si="3" ref="Q9:Q14">IF(AND(L9="",M9=""),"",(N9*1000)+(1000-O9)+(L9*1000000))</f>
        <v>3011990</v>
      </c>
    </row>
    <row r="10" spans="2:17" ht="39" customHeight="1">
      <c r="B10" s="15">
        <v>2</v>
      </c>
      <c r="C10" s="21" t="s">
        <v>14</v>
      </c>
      <c r="D10" s="22" t="s">
        <v>12</v>
      </c>
      <c r="E10" s="16">
        <v>3</v>
      </c>
      <c r="F10" s="32">
        <v>2</v>
      </c>
      <c r="G10" s="33"/>
      <c r="H10" s="34">
        <v>1</v>
      </c>
      <c r="I10" s="34">
        <v>2</v>
      </c>
      <c r="J10" s="35" t="s">
        <v>19</v>
      </c>
      <c r="K10" s="36" t="s">
        <v>19</v>
      </c>
      <c r="L10" s="17">
        <f t="shared" si="0"/>
        <v>2</v>
      </c>
      <c r="M10" s="18">
        <f t="shared" si="1"/>
        <v>3</v>
      </c>
      <c r="N10" s="16">
        <f t="shared" si="2"/>
        <v>11</v>
      </c>
      <c r="O10" s="16">
        <f>IF(AND(SUM(G9:G14)=0,L10=""),"",(SUM(G9:G14))+(M10*3))</f>
        <v>10</v>
      </c>
      <c r="P10" s="16">
        <v>4</v>
      </c>
      <c r="Q10" s="20">
        <f t="shared" si="3"/>
        <v>2011990</v>
      </c>
    </row>
    <row r="11" spans="2:17" ht="39" customHeight="1">
      <c r="B11" s="27">
        <v>3</v>
      </c>
      <c r="C11" s="21" t="s">
        <v>26</v>
      </c>
      <c r="D11" s="22" t="s">
        <v>27</v>
      </c>
      <c r="E11" s="16">
        <v>3</v>
      </c>
      <c r="F11" s="32">
        <v>1</v>
      </c>
      <c r="G11" s="35" t="s">
        <v>19</v>
      </c>
      <c r="H11" s="33"/>
      <c r="I11" s="35" t="s">
        <v>19</v>
      </c>
      <c r="J11" s="34">
        <v>0</v>
      </c>
      <c r="K11" s="36" t="s">
        <v>24</v>
      </c>
      <c r="L11" s="17">
        <f t="shared" si="0"/>
        <v>3</v>
      </c>
      <c r="M11" s="18">
        <f t="shared" si="1"/>
        <v>2</v>
      </c>
      <c r="N11" s="16">
        <f t="shared" si="2"/>
        <v>10</v>
      </c>
      <c r="O11" s="16">
        <f>IF(AND(SUM(H9:H14)=0,L11=""),"",(SUM(H9:H14))+(M11*3))</f>
        <v>8</v>
      </c>
      <c r="P11" s="16">
        <v>3</v>
      </c>
      <c r="Q11" s="20">
        <f t="shared" si="3"/>
        <v>3010992</v>
      </c>
    </row>
    <row r="12" spans="2:17" ht="39" customHeight="1">
      <c r="B12" s="15">
        <v>4</v>
      </c>
      <c r="C12" s="21" t="s">
        <v>15</v>
      </c>
      <c r="D12" s="22" t="s">
        <v>16</v>
      </c>
      <c r="E12" s="16">
        <v>3</v>
      </c>
      <c r="F12" s="32">
        <v>1</v>
      </c>
      <c r="G12" s="35" t="s">
        <v>19</v>
      </c>
      <c r="H12" s="34">
        <v>0</v>
      </c>
      <c r="I12" s="33"/>
      <c r="J12" s="34">
        <v>0</v>
      </c>
      <c r="K12" s="36" t="s">
        <v>19</v>
      </c>
      <c r="L12" s="17">
        <f t="shared" si="0"/>
        <v>2</v>
      </c>
      <c r="M12" s="18">
        <f t="shared" si="1"/>
        <v>3</v>
      </c>
      <c r="N12" s="16">
        <f t="shared" si="2"/>
        <v>7</v>
      </c>
      <c r="O12" s="16">
        <f>IF(AND(SUM(I9:I14)=0,L12=""),"",(SUM(I9:I14))+(M12*3))</f>
        <v>13</v>
      </c>
      <c r="P12" s="16">
        <v>5</v>
      </c>
      <c r="Q12" s="20">
        <f t="shared" si="3"/>
        <v>2007987</v>
      </c>
    </row>
    <row r="13" spans="2:17" ht="39" customHeight="1">
      <c r="B13" s="27">
        <v>5</v>
      </c>
      <c r="C13" s="21" t="s">
        <v>28</v>
      </c>
      <c r="D13" s="22" t="s">
        <v>13</v>
      </c>
      <c r="E13" s="16">
        <v>3</v>
      </c>
      <c r="F13" s="37" t="s">
        <v>23</v>
      </c>
      <c r="G13" s="34">
        <v>1</v>
      </c>
      <c r="H13" s="35" t="s">
        <v>24</v>
      </c>
      <c r="I13" s="35" t="s">
        <v>19</v>
      </c>
      <c r="J13" s="33"/>
      <c r="K13" s="36" t="s">
        <v>19</v>
      </c>
      <c r="L13" s="17">
        <f t="shared" si="0"/>
        <v>4</v>
      </c>
      <c r="M13" s="18">
        <f t="shared" si="1"/>
        <v>1</v>
      </c>
      <c r="N13" s="16">
        <f t="shared" si="2"/>
        <v>13</v>
      </c>
      <c r="O13" s="16">
        <f>IF(AND(SUM(J9:J14)=0,L13=""),"",(SUM(J9:J14))+(M13*3))</f>
        <v>4</v>
      </c>
      <c r="P13" s="19">
        <v>1</v>
      </c>
      <c r="Q13" s="20">
        <f t="shared" si="3"/>
        <v>4013996</v>
      </c>
    </row>
    <row r="14" spans="2:17" ht="39" customHeight="1">
      <c r="B14" s="15">
        <v>6</v>
      </c>
      <c r="C14" s="21" t="s">
        <v>17</v>
      </c>
      <c r="D14" s="22" t="s">
        <v>18</v>
      </c>
      <c r="E14" s="16">
        <v>3</v>
      </c>
      <c r="F14" s="38" t="s">
        <v>19</v>
      </c>
      <c r="G14" s="39">
        <v>0</v>
      </c>
      <c r="H14" s="39">
        <v>1</v>
      </c>
      <c r="I14" s="39">
        <v>2</v>
      </c>
      <c r="J14" s="39">
        <v>0</v>
      </c>
      <c r="K14" s="40"/>
      <c r="L14" s="17">
        <f t="shared" si="0"/>
        <v>1</v>
      </c>
      <c r="M14" s="18">
        <f t="shared" si="1"/>
        <v>4</v>
      </c>
      <c r="N14" s="16">
        <f t="shared" si="2"/>
        <v>6</v>
      </c>
      <c r="O14" s="16">
        <f>IF(AND(SUM(K9:K14)=0,L14=""),"",(SUM(K9:K14))+(M14*3))</f>
        <v>13</v>
      </c>
      <c r="P14" s="16">
        <v>6</v>
      </c>
      <c r="Q14" s="20">
        <f t="shared" si="3"/>
        <v>1006987</v>
      </c>
    </row>
    <row r="15" spans="2:16" ht="9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2:16" ht="13.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</sheetData>
  <mergeCells count="9">
    <mergeCell ref="C8:E8"/>
    <mergeCell ref="B5:D5"/>
    <mergeCell ref="B4:D4"/>
    <mergeCell ref="K1:P1"/>
    <mergeCell ref="B1:J2"/>
    <mergeCell ref="B6:D6"/>
    <mergeCell ref="L7:P7"/>
    <mergeCell ref="E4:J4"/>
    <mergeCell ref="L4:P4"/>
  </mergeCells>
  <conditionalFormatting sqref="B9:P14">
    <cfRule type="expression" priority="1" dxfId="0" stopIfTrue="1">
      <formula>MOD(ROW(),2)=1</formula>
    </cfRule>
  </conditionalFormatting>
  <dataValidations count="1">
    <dataValidation allowBlank="1" showInputMessage="1" showErrorMessage="1" imeMode="off" sqref="F9:K14"/>
  </dataValidations>
  <printOptions/>
  <pageMargins left="0.57" right="0.23" top="0.46" bottom="0.39" header="0.35" footer="0.19"/>
  <pageSetup orientation="landscape" paperSize="9" scale="135" r:id="rId1"/>
  <ignoredErrors>
    <ignoredError sqref="L9 M8:N14 L8 L10:L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</dc:creator>
  <cp:keywords/>
  <dc:description/>
  <cp:lastModifiedBy>Pluto</cp:lastModifiedBy>
  <cp:lastPrinted>2010-01-31T06:53:42Z</cp:lastPrinted>
  <dcterms:created xsi:type="dcterms:W3CDTF">2010-01-30T20:19:54Z</dcterms:created>
  <dcterms:modified xsi:type="dcterms:W3CDTF">2010-01-31T15:24:47Z</dcterms:modified>
  <cp:category/>
  <cp:version/>
  <cp:contentType/>
  <cp:contentStatus/>
</cp:coreProperties>
</file>